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rebesovic\Sdilena_slozka\PN\SKO + PSI\POPLATKY A ODPADY\"/>
    </mc:Choice>
  </mc:AlternateContent>
  <xr:revisionPtr revIDLastSave="0" documentId="13_ncr:1_{425149A8-BB7F-43D6-9284-F8347CEFD64C}" xr6:coauthVersionLast="47" xr6:coauthVersionMax="47" xr10:uidLastSave="{00000000-0000-0000-0000-000000000000}"/>
  <bookViews>
    <workbookView xWindow="1125" yWindow="1125" windowWidth="18900" windowHeight="13575" xr2:uid="{703074A9-8031-4031-956E-5E8B81868090}"/>
  </bookViews>
  <sheets>
    <sheet name="Lis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1" l="1"/>
  <c r="B47" i="1"/>
  <c r="B46" i="1"/>
  <c r="B44" i="1"/>
  <c r="B42" i="1"/>
  <c r="B53" i="1" l="1"/>
  <c r="B41" i="1"/>
</calcChain>
</file>

<file path=xl/sharedStrings.xml><?xml version="1.0" encoding="utf-8"?>
<sst xmlns="http://schemas.openxmlformats.org/spreadsheetml/2006/main" count="17" uniqueCount="17">
  <si>
    <t>Informace k odpadovému hospodářství v obci Rebešovice za rok 2023</t>
  </si>
  <si>
    <t xml:space="preserve">Obec je povinna zajistit, aby odděleně soustřeďované recyklované složky komunálního odpadu (papír, plast, sklo, kovy, biooodpad, oděvy, jedlé oleje a tuky) tvořily v kalendářním roce 2025 alespoň 60 %. V dalších letech se tento podíl bude ještě zvyšovat. V případě nesplnění tohoto cíle hrozí obci sankce až do výše 200 000 Kč. </t>
  </si>
  <si>
    <t>Co nás stojí odpadové hospodářství:</t>
  </si>
  <si>
    <t>Výdaje (Kč/rok):</t>
  </si>
  <si>
    <t xml:space="preserve">Celkem za svoz, likvidaci nebo odevzdání k dalšímu zpracování - SKO, BIO, plast, papír, sklo, jedlé oleje, velkoobjemové odpady a nebezpečné odpady </t>
  </si>
  <si>
    <t>z toho:</t>
  </si>
  <si>
    <t>Za svoz a likvidaci SKO, velkoobjemových odpadů a nebezpečných odpadů:</t>
  </si>
  <si>
    <t xml:space="preserve">Úklid litteringu - strojní čištění </t>
  </si>
  <si>
    <t>Za svoz a předání ke zpracování BIO, plast, papír, sklo, jedlé oleje</t>
  </si>
  <si>
    <t>Příjmy (Kč/rok):</t>
  </si>
  <si>
    <r>
      <t>Celkem vybráno na poplatcích (</t>
    </r>
    <r>
      <rPr>
        <sz val="11"/>
        <color theme="1"/>
        <rFont val="Calibri"/>
        <family val="2"/>
        <charset val="238"/>
        <scheme val="minor"/>
      </rPr>
      <t>600 Kč/občan/rok)</t>
    </r>
  </si>
  <si>
    <t>Příjmy z úhrad od odstatních původců</t>
  </si>
  <si>
    <t>Výnosy z prodeje druhotných surovin</t>
  </si>
  <si>
    <t>Celkem odměny za třídění od společnosti EKO-KOM</t>
  </si>
  <si>
    <t>Rozdíl:</t>
  </si>
  <si>
    <t>Kolik doplácí obec z obecního rozpočtu</t>
  </si>
  <si>
    <r>
      <t xml:space="preserve">Svozová firma: </t>
    </r>
    <r>
      <rPr>
        <b/>
        <sz val="11"/>
        <color theme="1"/>
        <rFont val="Calibri"/>
        <family val="2"/>
        <charset val="238"/>
        <scheme val="minor"/>
      </rPr>
      <t>KTS Ekologie s.r.o.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</si>
</sst>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164" fontId="1" fillId="0" borderId="4" xfId="0" applyNumberFormat="1" applyFont="1" applyBorder="1"/>
    <xf numFmtId="0" fontId="0" fillId="0" borderId="5" xfId="0" applyBorder="1" applyAlignment="1">
      <alignment wrapText="1"/>
    </xf>
    <xf numFmtId="164" fontId="0" fillId="0" borderId="6" xfId="0" applyNumberFormat="1" applyBorder="1"/>
    <xf numFmtId="0" fontId="1" fillId="0" borderId="5" xfId="0" applyFont="1" applyBorder="1" applyAlignment="1">
      <alignment wrapText="1"/>
    </xf>
    <xf numFmtId="0" fontId="0" fillId="0" borderId="7" xfId="0" applyBorder="1" applyAlignment="1">
      <alignment wrapText="1"/>
    </xf>
    <xf numFmtId="164" fontId="0" fillId="0" borderId="8" xfId="0" applyNumberFormat="1" applyBorder="1"/>
    <xf numFmtId="0" fontId="0" fillId="0" borderId="9" xfId="0" applyBorder="1" applyAlignment="1">
      <alignment wrapText="1"/>
    </xf>
    <xf numFmtId="164" fontId="0" fillId="0" borderId="10" xfId="0" applyNumberFormat="1" applyBorder="1"/>
    <xf numFmtId="0" fontId="1" fillId="0" borderId="3" xfId="0" applyFont="1" applyBorder="1" applyAlignment="1">
      <alignment wrapText="1"/>
    </xf>
    <xf numFmtId="0" fontId="1" fillId="0" borderId="11" xfId="0" applyFont="1" applyBorder="1" applyAlignment="1">
      <alignment wrapText="1"/>
    </xf>
    <xf numFmtId="164" fontId="0" fillId="0" borderId="12" xfId="0" applyNumberFormat="1" applyBorder="1"/>
    <xf numFmtId="0" fontId="0" fillId="0" borderId="13" xfId="0" applyBorder="1" applyAlignment="1">
      <alignment wrapText="1"/>
    </xf>
    <xf numFmtId="164" fontId="0" fillId="0" borderId="14" xfId="0" applyNumberFormat="1" applyBorder="1"/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s-CZ">
                <a:solidFill>
                  <a:sysClr val="windowText" lastClr="000000"/>
                </a:solidFill>
              </a:rPr>
              <a:t>Množství odpadu na 1 občana v kg (2023)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C94C-4446-BA9A-CC7069E00E0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94C-4446-BA9A-CC7069E00E01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C94C-4446-BA9A-CC7069E00E0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C94C-4446-BA9A-CC7069E00E01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C94C-4446-BA9A-CC7069E00E0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('[1]Výchozí podklad'!$E$13,'[1]Výchozí podklad'!$E$14,'[1]Výchozí podklad'!$E$17,'[1]Výchozí podklad'!$E$18,'[1]Výchozí podklad'!$E$19:$E$20)</c15:sqref>
                  </c15:fullRef>
                </c:ext>
              </c:extLst>
              <c:f>('[1]Výchozí podklad'!$E$13,'[1]Výchozí podklad'!$E$14,'[1]Výchozí podklad'!$E$17,'[1]Výchozí podklad'!$E$18,'[1]Výchozí podklad'!$E$19)</c:f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('[1]Výchozí podklad'!$G$13,'[1]Výchozí podklad'!$G$14,'[1]Výchozí podklad'!$G$17,'[1]Výchozí podklad'!$G$18,'[1]Výchozí podklad'!$G$19:$G$20)</c15:sqref>
                  </c15:fullRef>
                </c:ext>
              </c:extLst>
              <c:f>('[1]Výchozí podklad'!$G$13,'[1]Výchozí podklad'!$G$14,'[1]Výchozí podklad'!$G$17,'[1]Výchozí podklad'!$G$18,'[1]Výchozí podklad'!$G$19)</c:f>
              <c:numCache>
                <c:formatCode>General</c:formatCode>
                <c:ptCount val="5"/>
                <c:pt idx="0">
                  <c:v>25.893536121673002</c:v>
                </c:pt>
                <c:pt idx="1">
                  <c:v>8.5484790874524723</c:v>
                </c:pt>
                <c:pt idx="2">
                  <c:v>22.519011406844108</c:v>
                </c:pt>
                <c:pt idx="3">
                  <c:v>82.148288973384027</c:v>
                </c:pt>
                <c:pt idx="4">
                  <c:v>189.37262357414448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94C-4446-BA9A-CC7069E00E0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45507472"/>
        <c:axId val="545498352"/>
        <c:axId val="0"/>
      </c:bar3DChart>
      <c:catAx>
        <c:axId val="54550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45498352"/>
        <c:crosses val="autoZero"/>
        <c:auto val="1"/>
        <c:lblAlgn val="ctr"/>
        <c:lblOffset val="100"/>
        <c:noMultiLvlLbl val="0"/>
      </c:catAx>
      <c:valAx>
        <c:axId val="54549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45507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050">
                <a:solidFill>
                  <a:sysClr val="windowText" lastClr="000000"/>
                </a:solidFill>
              </a:rPr>
              <a:t>Plnění cíle vytříděnosti</a:t>
            </a:r>
            <a:r>
              <a:rPr lang="cs-CZ" sz="1050" baseline="0">
                <a:solidFill>
                  <a:sysClr val="windowText" lastClr="000000"/>
                </a:solidFill>
              </a:rPr>
              <a:t> v % (2023)</a:t>
            </a:r>
            <a:endParaRPr lang="cs-CZ" sz="105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DD4-46A6-8399-CE539443D4AF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DD4-46A6-8399-CE539443D4AF}"/>
              </c:ext>
            </c:extLst>
          </c:dPt>
          <c:dLbls>
            <c:dLbl>
              <c:idx val="0"/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D4-46A6-8399-CE539443D4AF}"/>
                </c:ext>
              </c:extLst>
            </c:dLbl>
            <c:dLbl>
              <c:idx val="1"/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D4-46A6-8399-CE539443D4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'[1]Výchozí podklad'!$A$30:$A$31</c:f>
              <c:strCache>
                <c:ptCount val="2"/>
                <c:pt idx="0">
                  <c:v>vytříděné</c:v>
                </c:pt>
                <c:pt idx="1">
                  <c:v>nevytříděné</c:v>
                </c:pt>
              </c:strCache>
            </c:strRef>
          </c:cat>
          <c:val>
            <c:numRef>
              <c:f>'[1]Výchozí podklad'!$C$30:$C$31</c:f>
              <c:numCache>
                <c:formatCode>General</c:formatCode>
                <c:ptCount val="2"/>
                <c:pt idx="0">
                  <c:v>0.41998030111158013</c:v>
                </c:pt>
                <c:pt idx="1">
                  <c:v>0.58001969888841987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D4-46A6-8399-CE539443D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'[1]Výchozí podklad'!$F$6</c:f>
              <c:strCache>
                <c:ptCount val="1"/>
                <c:pt idx="0">
                  <c:v>suma množství</c:v>
                </c:pt>
              </c:strCache>
            </c:strRef>
          </c:tx>
          <c:dPt>
            <c:idx val="0"/>
            <c:bubble3D val="0"/>
            <c:spPr>
              <a:solidFill>
                <a:srgbClr val="CC00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A0E-4ACB-AB38-00FC4CA2EA90}"/>
              </c:ext>
            </c:extLst>
          </c:dPt>
          <c:dPt>
            <c:idx val="1"/>
            <c:bubble3D val="0"/>
            <c:spPr>
              <a:solidFill>
                <a:srgbClr val="FF99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A0E-4ACB-AB38-00FC4CA2EA90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A0E-4ACB-AB38-00FC4CA2EA90}"/>
              </c:ext>
            </c:extLst>
          </c:dPt>
          <c:dPt>
            <c:idx val="3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A0E-4ACB-AB38-00FC4CA2EA90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A0E-4ACB-AB38-00FC4CA2EA90}"/>
              </c:ext>
            </c:extLst>
          </c:dPt>
          <c:dPt>
            <c:idx val="5"/>
            <c:bubble3D val="0"/>
            <c:spPr>
              <a:solidFill>
                <a:srgbClr val="99663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A0E-4ACB-AB38-00FC4CA2EA90}"/>
              </c:ext>
            </c:extLst>
          </c:dPt>
          <c:dPt>
            <c:idx val="6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A0E-4ACB-AB38-00FC4CA2EA9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A0E-4ACB-AB38-00FC4CA2EA90}"/>
              </c:ext>
            </c:extLst>
          </c:dPt>
          <c:dPt>
            <c:idx val="8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A0E-4ACB-AB38-00FC4CA2EA90}"/>
              </c:ext>
            </c:extLst>
          </c:dPt>
          <c:dPt>
            <c:idx val="9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6A0E-4ACB-AB38-00FC4CA2EA90}"/>
              </c:ext>
            </c:extLst>
          </c:dPt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A0E-4ACB-AB38-00FC4CA2EA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'[1]Výchozí podklad'!$E$7:$E$22</c15:sqref>
                  </c15:fullRef>
                </c:ext>
              </c:extLst>
              <c:f>('[1]Výchozí podklad'!$E$7,'[1]Výchozí podklad'!$E$9,'[1]Výchozí podklad'!$E$13:$E$19,'[1]Výchozí podklad'!$E$21)</c:f>
              <c:strCache>
                <c:ptCount val="10"/>
                <c:pt idx="0">
                  <c:v>Nebezpečný odpad</c:v>
                </c:pt>
                <c:pt idx="1">
                  <c:v>Ostatní odpad</c:v>
                </c:pt>
                <c:pt idx="2">
                  <c:v>Papír</c:v>
                </c:pt>
                <c:pt idx="3">
                  <c:v>Sklo</c:v>
                </c:pt>
                <c:pt idx="4">
                  <c:v>Oděvy</c:v>
                </c:pt>
                <c:pt idx="5">
                  <c:v>Dřevo</c:v>
                </c:pt>
                <c:pt idx="6">
                  <c:v>Plast</c:v>
                </c:pt>
                <c:pt idx="7">
                  <c:v>Bioodpad</c:v>
                </c:pt>
                <c:pt idx="8">
                  <c:v>SKO</c:v>
                </c:pt>
                <c:pt idx="9">
                  <c:v>Objemný odpad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'[1]Výchozí podklad'!$F$7:$F$22</c15:sqref>
                  </c15:fullRef>
                </c:ext>
              </c:extLst>
              <c:f>('[1]Výchozí podklad'!$F$7,'[1]Výchozí podklad'!$F$9,'[1]Výchozí podklad'!$F$13:$F$19,'[1]Výchozí podklad'!$F$21)</c:f>
              <c:numCache>
                <c:formatCode>General</c:formatCode>
                <c:ptCount val="10"/>
                <c:pt idx="0">
                  <c:v>1.1800000000000002</c:v>
                </c:pt>
                <c:pt idx="1">
                  <c:v>0.44000000000000006</c:v>
                </c:pt>
                <c:pt idx="2">
                  <c:v>27.24</c:v>
                </c:pt>
                <c:pt idx="3">
                  <c:v>8.9930000000000003</c:v>
                </c:pt>
                <c:pt idx="4">
                  <c:v>2.4569999999999999</c:v>
                </c:pt>
                <c:pt idx="5">
                  <c:v>0</c:v>
                </c:pt>
                <c:pt idx="6">
                  <c:v>23.69</c:v>
                </c:pt>
                <c:pt idx="7">
                  <c:v>86.42</c:v>
                </c:pt>
                <c:pt idx="8">
                  <c:v>199.22</c:v>
                </c:pt>
                <c:pt idx="9">
                  <c:v>5.99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14-6A0E-4ACB-AB38-00FC4CA2EA9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647702</xdr:colOff>
      <xdr:row>26</xdr:row>
      <xdr:rowOff>142876</xdr:rowOff>
    </xdr:from>
    <xdr:to>
      <xdr:col>2</xdr:col>
      <xdr:colOff>438151</xdr:colOff>
      <xdr:row>36</xdr:row>
      <xdr:rowOff>76200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84331695-B11A-4658-9634-9D8C01CF63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38099</xdr:colOff>
      <xdr:row>2</xdr:row>
      <xdr:rowOff>9526</xdr:rowOff>
    </xdr:from>
    <xdr:to>
      <xdr:col>2</xdr:col>
      <xdr:colOff>1104901</xdr:colOff>
      <xdr:row>8</xdr:row>
      <xdr:rowOff>180975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434DD18F-C928-445F-B3C6-10415E38E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647700</xdr:colOff>
      <xdr:row>9</xdr:row>
      <xdr:rowOff>104776</xdr:rowOff>
    </xdr:from>
    <xdr:to>
      <xdr:col>2</xdr:col>
      <xdr:colOff>447675</xdr:colOff>
      <xdr:row>26</xdr:row>
      <xdr:rowOff>19050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17CA1810-14A2-4335-AF76-DAB7A3BAA3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OKLADNI\Downloads\Rebe&#353;ovice%202023%20(6).xlsx" TargetMode="External"/><Relationship Id="rId1" Type="http://schemas.openxmlformats.org/officeDocument/2006/relationships/externalLinkPath" Target="/Users/POKLADNI/Downloads/Rebe&#353;ovice%202023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ýchozí podklad"/>
      <sheetName val="Ke zveřejnění"/>
    </sheetNames>
    <sheetDataSet>
      <sheetData sheetId="0">
        <row r="6">
          <cell r="F6" t="str">
            <v>suma množství</v>
          </cell>
        </row>
        <row r="7">
          <cell r="E7" t="str">
            <v>Nebezpečný odpad</v>
          </cell>
          <cell r="F7">
            <v>1.1800000000000002</v>
          </cell>
        </row>
        <row r="8">
          <cell r="E8"/>
          <cell r="F8"/>
        </row>
        <row r="9">
          <cell r="E9" t="str">
            <v>Ostatní odpad</v>
          </cell>
          <cell r="F9">
            <v>0.44000000000000006</v>
          </cell>
        </row>
        <row r="10">
          <cell r="E10"/>
          <cell r="F10"/>
        </row>
        <row r="11">
          <cell r="E11"/>
          <cell r="F11"/>
        </row>
        <row r="12">
          <cell r="E12"/>
          <cell r="F12"/>
        </row>
        <row r="13">
          <cell r="E13" t="str">
            <v>Papír</v>
          </cell>
          <cell r="F13">
            <v>27.24</v>
          </cell>
          <cell r="G13">
            <v>25.893536121673002</v>
          </cell>
        </row>
        <row r="14">
          <cell r="E14" t="str">
            <v>Sklo</v>
          </cell>
          <cell r="F14">
            <v>8.9930000000000003</v>
          </cell>
          <cell r="G14">
            <v>8.5484790874524723</v>
          </cell>
        </row>
        <row r="15">
          <cell r="E15" t="str">
            <v>Oděvy</v>
          </cell>
          <cell r="F15">
            <v>2.4569999999999999</v>
          </cell>
        </row>
        <row r="16">
          <cell r="E16" t="str">
            <v>Dřevo</v>
          </cell>
          <cell r="F16">
            <v>0</v>
          </cell>
        </row>
        <row r="17">
          <cell r="E17" t="str">
            <v>Plast</v>
          </cell>
          <cell r="F17">
            <v>23.69</v>
          </cell>
          <cell r="G17">
            <v>22.519011406844108</v>
          </cell>
        </row>
        <row r="18">
          <cell r="E18" t="str">
            <v>Bioodpad</v>
          </cell>
          <cell r="F18">
            <v>86.42</v>
          </cell>
          <cell r="G18">
            <v>82.148288973384027</v>
          </cell>
        </row>
        <row r="19">
          <cell r="E19" t="str">
            <v>SKO</v>
          </cell>
          <cell r="F19">
            <v>199.22</v>
          </cell>
          <cell r="G19">
            <v>189.37262357414448</v>
          </cell>
        </row>
        <row r="20">
          <cell r="E20"/>
          <cell r="F20"/>
          <cell r="G20"/>
        </row>
        <row r="21">
          <cell r="E21" t="str">
            <v>Objemný odpad</v>
          </cell>
          <cell r="F21">
            <v>5.99</v>
          </cell>
        </row>
        <row r="22">
          <cell r="E22"/>
          <cell r="F22"/>
        </row>
        <row r="30">
          <cell r="A30" t="str">
            <v>vytříděné</v>
          </cell>
          <cell r="C30">
            <v>0.41998030111158013</v>
          </cell>
        </row>
        <row r="31">
          <cell r="A31" t="str">
            <v>nevytříděné</v>
          </cell>
          <cell r="C31">
            <v>0.58001969888841987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A0263-FA00-4DFA-ACDE-3ED7377A6A1E}">
  <dimension ref="A1:H69"/>
  <sheetViews>
    <sheetView tabSelected="1" topLeftCell="A40" workbookViewId="0">
      <selection activeCell="B53" sqref="B53"/>
    </sheetView>
  </sheetViews>
  <sheetFormatPr defaultRowHeight="15" x14ac:dyDescent="0.25"/>
  <cols>
    <col min="1" max="1" width="45.28515625" customWidth="1"/>
    <col min="2" max="2" width="22" customWidth="1"/>
    <col min="3" max="3" width="19.140625" customWidth="1"/>
    <col min="4" max="4" width="18.5703125" customWidth="1"/>
  </cols>
  <sheetData>
    <row r="1" spans="1:8" ht="34.5" customHeight="1" x14ac:dyDescent="0.3">
      <c r="A1" s="25" t="s">
        <v>0</v>
      </c>
      <c r="B1" s="25"/>
      <c r="C1" s="25"/>
      <c r="D1" s="1"/>
      <c r="E1" s="1"/>
      <c r="F1" s="1"/>
      <c r="G1" s="1"/>
    </row>
    <row r="2" spans="1:8" ht="12" customHeight="1" x14ac:dyDescent="0.25">
      <c r="A2" s="2"/>
      <c r="B2" s="2"/>
      <c r="C2" s="2"/>
      <c r="D2" s="1"/>
      <c r="E2" s="1"/>
      <c r="F2" s="1"/>
      <c r="G2" s="1"/>
    </row>
    <row r="3" spans="1:8" ht="15" customHeight="1" x14ac:dyDescent="0.25">
      <c r="A3" s="26" t="s">
        <v>1</v>
      </c>
      <c r="B3" s="4"/>
      <c r="C3" s="4"/>
      <c r="D3" s="4"/>
      <c r="E3" s="4"/>
      <c r="F3" s="4"/>
      <c r="G3" s="4"/>
      <c r="H3" s="4"/>
    </row>
    <row r="4" spans="1:8" ht="90.75" customHeight="1" x14ac:dyDescent="0.25">
      <c r="A4" s="26"/>
      <c r="B4" s="3"/>
      <c r="C4" s="4"/>
      <c r="D4" s="4"/>
      <c r="E4" s="4"/>
      <c r="F4" s="4"/>
      <c r="G4" s="4"/>
      <c r="H4" s="4"/>
    </row>
    <row r="5" spans="1:8" x14ac:dyDescent="0.25">
      <c r="A5" s="4"/>
      <c r="B5" s="3"/>
      <c r="C5" s="4"/>
      <c r="D5" s="4"/>
      <c r="E5" s="4"/>
      <c r="F5" s="4"/>
      <c r="G5" s="4"/>
      <c r="H5" s="4"/>
    </row>
    <row r="6" spans="1:8" ht="4.5" customHeight="1" x14ac:dyDescent="0.25">
      <c r="A6" s="4"/>
      <c r="B6" s="3"/>
      <c r="C6" s="4"/>
      <c r="D6" s="4"/>
      <c r="E6" s="4"/>
      <c r="F6" s="4"/>
      <c r="G6" s="4"/>
      <c r="H6" s="4"/>
    </row>
    <row r="7" spans="1:8" x14ac:dyDescent="0.25">
      <c r="A7" s="4"/>
      <c r="B7" s="4"/>
    </row>
    <row r="8" spans="1:8" x14ac:dyDescent="0.25">
      <c r="A8" s="4"/>
      <c r="B8" s="4"/>
    </row>
    <row r="9" spans="1:8" x14ac:dyDescent="0.25">
      <c r="A9" s="4"/>
      <c r="B9" s="4"/>
    </row>
    <row r="10" spans="1:8" x14ac:dyDescent="0.25">
      <c r="A10" s="4"/>
      <c r="B10" s="4"/>
    </row>
    <row r="11" spans="1:8" x14ac:dyDescent="0.25">
      <c r="A11" s="4"/>
      <c r="B11" s="4"/>
    </row>
    <row r="32" customFormat="1" ht="46.5" customHeight="1" x14ac:dyDescent="0.25"/>
    <row r="34" spans="1:2" ht="33" customHeight="1" x14ac:dyDescent="0.25"/>
    <row r="35" spans="1:2" ht="33.75" customHeight="1" x14ac:dyDescent="0.25"/>
    <row r="36" spans="1:2" ht="18.75" customHeight="1" x14ac:dyDescent="0.25"/>
    <row r="37" spans="1:2" ht="19.5" customHeight="1" x14ac:dyDescent="0.25"/>
    <row r="38" spans="1:2" ht="22.5" customHeight="1" x14ac:dyDescent="0.25"/>
    <row r="39" spans="1:2" ht="15.75" thickBot="1" x14ac:dyDescent="0.3"/>
    <row r="40" spans="1:2" ht="24" customHeight="1" thickBot="1" x14ac:dyDescent="0.3">
      <c r="A40" s="5" t="s">
        <v>2</v>
      </c>
      <c r="B40" s="6"/>
    </row>
    <row r="41" spans="1:2" x14ac:dyDescent="0.25">
      <c r="A41" s="7" t="s">
        <v>3</v>
      </c>
      <c r="B41" s="8">
        <f>B42</f>
        <v>1256759</v>
      </c>
    </row>
    <row r="42" spans="1:2" ht="59.25" customHeight="1" x14ac:dyDescent="0.25">
      <c r="A42" s="9" t="s">
        <v>4</v>
      </c>
      <c r="B42" s="10">
        <f>SUM(B44:B46)</f>
        <v>1256759</v>
      </c>
    </row>
    <row r="43" spans="1:2" x14ac:dyDescent="0.25">
      <c r="A43" s="11" t="s">
        <v>5</v>
      </c>
      <c r="B43" s="10"/>
    </row>
    <row r="44" spans="1:2" ht="32.25" customHeight="1" x14ac:dyDescent="0.25">
      <c r="A44" s="9" t="s">
        <v>6</v>
      </c>
      <c r="B44" s="10">
        <f>656057+10709+44891</f>
        <v>711657</v>
      </c>
    </row>
    <row r="45" spans="1:2" ht="32.25" customHeight="1" x14ac:dyDescent="0.25">
      <c r="A45" s="12" t="s">
        <v>7</v>
      </c>
      <c r="B45" s="13">
        <v>51362</v>
      </c>
    </row>
    <row r="46" spans="1:2" ht="31.5" customHeight="1" thickBot="1" x14ac:dyDescent="0.3">
      <c r="A46" s="14" t="s">
        <v>8</v>
      </c>
      <c r="B46" s="15">
        <f>221285+177047+75361+20047</f>
        <v>493740</v>
      </c>
    </row>
    <row r="47" spans="1:2" x14ac:dyDescent="0.25">
      <c r="A47" s="16" t="s">
        <v>9</v>
      </c>
      <c r="B47" s="8">
        <f>SUM(B48:B51)</f>
        <v>896590</v>
      </c>
    </row>
    <row r="48" spans="1:2" ht="28.5" customHeight="1" x14ac:dyDescent="0.25">
      <c r="A48" s="9" t="s">
        <v>10</v>
      </c>
      <c r="B48" s="10">
        <f>689200</f>
        <v>689200</v>
      </c>
    </row>
    <row r="49" spans="1:4" ht="28.5" customHeight="1" x14ac:dyDescent="0.25">
      <c r="A49" s="12" t="s">
        <v>11</v>
      </c>
      <c r="B49" s="13">
        <v>3000</v>
      </c>
    </row>
    <row r="50" spans="1:4" ht="28.5" customHeight="1" x14ac:dyDescent="0.25">
      <c r="A50" s="12" t="s">
        <v>12</v>
      </c>
      <c r="B50" s="13">
        <v>2122</v>
      </c>
    </row>
    <row r="51" spans="1:4" ht="30.75" thickBot="1" x14ac:dyDescent="0.3">
      <c r="A51" s="14" t="s">
        <v>13</v>
      </c>
      <c r="B51" s="15">
        <v>202268</v>
      </c>
    </row>
    <row r="52" spans="1:4" ht="15.75" thickBot="1" x14ac:dyDescent="0.3">
      <c r="A52" s="17" t="s">
        <v>14</v>
      </c>
      <c r="B52" s="18"/>
    </row>
    <row r="53" spans="1:4" ht="15.75" thickBot="1" x14ac:dyDescent="0.3">
      <c r="A53" s="19" t="s">
        <v>15</v>
      </c>
      <c r="B53" s="20">
        <f>B42-B47</f>
        <v>360169</v>
      </c>
    </row>
    <row r="55" spans="1:4" x14ac:dyDescent="0.25">
      <c r="A55" s="4" t="s">
        <v>16</v>
      </c>
      <c r="B55" s="4"/>
    </row>
    <row r="56" spans="1:4" ht="23.25" customHeight="1" x14ac:dyDescent="0.25"/>
    <row r="57" spans="1:4" ht="30" customHeight="1" x14ac:dyDescent="0.25">
      <c r="A57" s="27"/>
      <c r="B57" s="27"/>
      <c r="C57" s="27"/>
    </row>
    <row r="58" spans="1:4" x14ac:dyDescent="0.25">
      <c r="A58" s="21"/>
      <c r="B58" s="21"/>
      <c r="C58" s="21"/>
    </row>
    <row r="59" spans="1:4" ht="30" customHeight="1" x14ac:dyDescent="0.25">
      <c r="A59" s="27"/>
      <c r="B59" s="27"/>
      <c r="C59" s="27"/>
      <c r="D59" s="22"/>
    </row>
    <row r="60" spans="1:4" x14ac:dyDescent="0.25">
      <c r="C60" s="23"/>
      <c r="D60" s="23"/>
    </row>
    <row r="61" spans="1:4" x14ac:dyDescent="0.25">
      <c r="C61" s="4"/>
    </row>
    <row r="62" spans="1:4" x14ac:dyDescent="0.25">
      <c r="C62" s="24"/>
    </row>
    <row r="63" spans="1:4" x14ac:dyDescent="0.25">
      <c r="C63" s="4"/>
    </row>
    <row r="64" spans="1:4" x14ac:dyDescent="0.25">
      <c r="C64" s="4"/>
    </row>
    <row r="65" spans="3:4" x14ac:dyDescent="0.25">
      <c r="C65" s="24"/>
      <c r="D65" s="23"/>
    </row>
    <row r="66" spans="3:4" x14ac:dyDescent="0.25">
      <c r="C66" s="4"/>
    </row>
    <row r="67" spans="3:4" x14ac:dyDescent="0.25">
      <c r="C67" s="4"/>
    </row>
    <row r="68" spans="3:4" x14ac:dyDescent="0.25">
      <c r="C68" s="24"/>
    </row>
    <row r="69" spans="3:4" x14ac:dyDescent="0.25">
      <c r="C69" s="4"/>
    </row>
  </sheetData>
  <mergeCells count="4">
    <mergeCell ref="A1:C1"/>
    <mergeCell ref="A3:A4"/>
    <mergeCell ref="A57:C57"/>
    <mergeCell ref="A59:C59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Rebešovice</dc:creator>
  <cp:lastModifiedBy>Obec Rebešovice</cp:lastModifiedBy>
  <cp:lastPrinted>2025-03-04T08:27:04Z</cp:lastPrinted>
  <dcterms:created xsi:type="dcterms:W3CDTF">2024-09-11T12:23:47Z</dcterms:created>
  <dcterms:modified xsi:type="dcterms:W3CDTF">2025-03-04T12:42:28Z</dcterms:modified>
</cp:coreProperties>
</file>